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K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<sst xmlns="http://schemas.openxmlformats.org/spreadsheetml/2006/main" count="21" uniqueCount="21">
  <si>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ANNEXURE K: SPATIAL BUDGETING</t>
  </si>
  <si>
    <t xml:space="preserve">Metro: </t>
  </si>
  <si>
    <t>Nelson Mandela Bay Municipality</t>
  </si>
  <si>
    <t xml:space="preserve">SPATIAL BUDGETING MIX </t>
  </si>
  <si>
    <t>Entity</t>
  </si>
  <si>
    <t>Spatial Targeting Area</t>
  </si>
  <si>
    <t>Outside Integration Zone</t>
  </si>
  <si>
    <t xml:space="preserve">Other </t>
  </si>
  <si>
    <t>Total</t>
  </si>
  <si>
    <t>Integration Zones</t>
  </si>
  <si>
    <t>Prioritized Integration Zone Precincts</t>
  </si>
  <si>
    <t>Informal Settlements</t>
  </si>
  <si>
    <t>Marginalised Areas</t>
  </si>
  <si>
    <t>Established Economic Nodes (Note1)</t>
  </si>
  <si>
    <t>Metro</t>
  </si>
  <si>
    <t>Provincial</t>
  </si>
  <si>
    <t>National</t>
  </si>
  <si>
    <t>SOEs</t>
  </si>
  <si>
    <t>PPP</t>
  </si>
  <si>
    <t>TOTAL</t>
  </si>
  <si>
    <t>Note1: Includes Growth Areas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</si>
</sst>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 &quot;R&quot;\ * #,##0_ ;_ &quot;R&quot;\ * \-#,##0_ ;_ &quot;R&quot;\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1" fillId="0" borderId="0" xfId="0" applyFont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8" borderId="10" xfId="0" applyFont="1" applyFill="1" applyBorder="1" applyAlignment="1">
      <alignment horizontal="center" vertical="top" wrapText="1"/>
    </xf>
    <xf numFmtId="164" fontId="41" fillId="0" borderId="10" xfId="45" applyNumberFormat="1" applyFont="1" applyBorder="1" applyAlignment="1">
      <alignment/>
    </xf>
    <xf numFmtId="164" fontId="41" fillId="0" borderId="10" xfId="45" applyNumberFormat="1" applyFont="1" applyFill="1" applyBorder="1" applyAlignment="1">
      <alignment horizontal="right" vertical="top"/>
    </xf>
    <xf numFmtId="164" fontId="41" fillId="33" borderId="10" xfId="45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43" fillId="33" borderId="10" xfId="45" applyNumberFormat="1" applyFont="1" applyFill="1" applyBorder="1" applyAlignment="1">
      <alignment horizontal="right"/>
    </xf>
    <xf numFmtId="164" fontId="43" fillId="33" borderId="10" xfId="45" applyNumberFormat="1" applyFont="1" applyFill="1" applyBorder="1" applyAlignment="1">
      <alignment/>
    </xf>
    <xf numFmtId="0" fontId="42" fillId="14" borderId="10" xfId="0" applyFont="1" applyFill="1" applyBorder="1" applyAlignment="1">
      <alignment horizontal="center" vertical="top"/>
    </xf>
    <xf numFmtId="0" fontId="41" fillId="8" borderId="11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top"/>
    </xf>
    <xf numFmtId="0" fontId="41" fillId="8" borderId="10" xfId="0" applyFont="1" applyFill="1" applyBorder="1" applyAlignment="1">
      <alignment horizontal="center" vertical="center"/>
    </xf>
    <xf numFmtId="0" fontId="41" fillId="8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I%20J%20K%20of%20BEPP%20Annexures%20I%20to%20K%206%20May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"/>
      <sheetName val="J"/>
      <sheetName val="K"/>
      <sheetName val="Sheet1"/>
    </sheetNames>
    <sheetDataSet>
      <sheetData sheetId="1">
        <row r="26">
          <cell r="C26">
            <v>19958700983</v>
          </cell>
          <cell r="D26">
            <v>121033000</v>
          </cell>
          <cell r="E26">
            <v>0</v>
          </cell>
          <cell r="F26">
            <v>179626.347</v>
          </cell>
          <cell r="G26">
            <v>0</v>
          </cell>
          <cell r="H26">
            <v>8000000</v>
          </cell>
          <cell r="I26">
            <v>0</v>
          </cell>
          <cell r="J26">
            <v>0</v>
          </cell>
          <cell r="L26">
            <v>4000000</v>
          </cell>
        </row>
        <row r="45">
          <cell r="C45">
            <v>20231835335</v>
          </cell>
          <cell r="D45">
            <v>121821000</v>
          </cell>
          <cell r="E45">
            <v>0</v>
          </cell>
          <cell r="F45">
            <v>149172825.347</v>
          </cell>
          <cell r="G45">
            <v>0</v>
          </cell>
          <cell r="H45">
            <v>8000000</v>
          </cell>
          <cell r="I45">
            <v>0</v>
          </cell>
          <cell r="J45">
            <v>0</v>
          </cell>
          <cell r="L45">
            <v>4000000</v>
          </cell>
        </row>
        <row r="90">
          <cell r="C90">
            <v>15462045</v>
          </cell>
          <cell r="D90">
            <v>142052000</v>
          </cell>
          <cell r="E90">
            <v>0</v>
          </cell>
          <cell r="F90">
            <v>1319800</v>
          </cell>
          <cell r="G90">
            <v>2739000000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20000000</v>
          </cell>
        </row>
        <row r="113">
          <cell r="C113">
            <v>0</v>
          </cell>
          <cell r="D113">
            <v>443250000</v>
          </cell>
          <cell r="E113">
            <v>0</v>
          </cell>
          <cell r="F113">
            <v>0</v>
          </cell>
          <cell r="L113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</row>
        <row r="169">
          <cell r="C169">
            <v>459000000</v>
          </cell>
          <cell r="D169">
            <v>0</v>
          </cell>
          <cell r="E169">
            <v>0</v>
          </cell>
          <cell r="F169">
            <v>5550000000</v>
          </cell>
          <cell r="G169">
            <v>0</v>
          </cell>
          <cell r="H169">
            <v>0</v>
          </cell>
          <cell r="I169">
            <v>745000000</v>
          </cell>
          <cell r="J169">
            <v>0</v>
          </cell>
          <cell r="K169">
            <v>1200000000</v>
          </cell>
          <cell r="L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8" width="20.7109375" style="0" customWidth="1"/>
    <col min="9" max="9" width="14.140625" style="0" bestFit="1" customWidth="1"/>
  </cols>
  <sheetData>
    <row r="1" spans="1:12" s="4" customFormat="1" ht="2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5.75">
      <c r="A2" s="5" t="s">
        <v>1</v>
      </c>
      <c r="B2" s="5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3:12" s="4" customFormat="1" ht="14.25"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>
      <c r="A4" s="13" t="s">
        <v>3</v>
      </c>
      <c r="B4" s="13"/>
      <c r="C4" s="13"/>
      <c r="D4" s="13"/>
      <c r="E4" s="13"/>
      <c r="F4" s="13"/>
      <c r="G4" s="13"/>
      <c r="H4" s="13"/>
      <c r="I4" s="3"/>
      <c r="J4" s="3"/>
      <c r="K4" s="3"/>
      <c r="L4" s="3"/>
    </row>
    <row r="5" spans="1:8" ht="15">
      <c r="A5" s="14" t="s">
        <v>4</v>
      </c>
      <c r="B5" s="16" t="s">
        <v>5</v>
      </c>
      <c r="C5" s="16"/>
      <c r="D5" s="17" t="s">
        <v>6</v>
      </c>
      <c r="E5" s="17"/>
      <c r="F5" s="17"/>
      <c r="G5" s="18" t="s">
        <v>7</v>
      </c>
      <c r="H5" s="18" t="s">
        <v>8</v>
      </c>
    </row>
    <row r="6" spans="1:8" ht="42.75">
      <c r="A6" s="15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18"/>
      <c r="H6" s="18"/>
    </row>
    <row r="7" spans="1:9" ht="15">
      <c r="A7" s="7" t="s">
        <v>14</v>
      </c>
      <c r="B7" s="8">
        <f>'[1]J'!C45+'[1]J'!D45</f>
        <v>20353656335</v>
      </c>
      <c r="C7" s="7">
        <f>'[1]J'!C26+'[1]J'!D26</f>
        <v>20079733983</v>
      </c>
      <c r="D7" s="7">
        <f>'[1]J'!C113+'[1]J'!D113</f>
        <v>443250000</v>
      </c>
      <c r="E7" s="7">
        <f>'[1]J'!C125+'[1]J'!D125</f>
        <v>0</v>
      </c>
      <c r="F7" s="7">
        <f>'[1]J'!C90+'[1]J'!D90</f>
        <v>157514045</v>
      </c>
      <c r="G7" s="7">
        <f>'[1]J'!C169+'[1]J'!D169</f>
        <v>459000000</v>
      </c>
      <c r="H7" s="9">
        <f>B7+D7+E7+F7+G7</f>
        <v>21413420380</v>
      </c>
      <c r="I7" s="10"/>
    </row>
    <row r="8" spans="1:8" ht="15">
      <c r="A8" s="7" t="s">
        <v>15</v>
      </c>
      <c r="B8" s="7">
        <f>'[1]J'!E45</f>
        <v>0</v>
      </c>
      <c r="C8" s="7">
        <f>'[1]J'!E26</f>
        <v>0</v>
      </c>
      <c r="D8" s="7">
        <f>'[1]J'!E113</f>
        <v>0</v>
      </c>
      <c r="E8" s="7">
        <f>'[1]J'!E125</f>
        <v>0</v>
      </c>
      <c r="F8" s="7">
        <f>'[1]J'!E90</f>
        <v>0</v>
      </c>
      <c r="G8" s="7">
        <f>'[1]J'!E169</f>
        <v>0</v>
      </c>
      <c r="H8" s="9">
        <f>B8+D8+E8+F8+G8</f>
        <v>0</v>
      </c>
    </row>
    <row r="9" spans="1:8" ht="15">
      <c r="A9" s="7" t="s">
        <v>16</v>
      </c>
      <c r="B9" s="7">
        <f>'[1]J'!F45</f>
        <v>149172825.347</v>
      </c>
      <c r="C9" s="7">
        <f>'[1]J'!F26</f>
        <v>179626.347</v>
      </c>
      <c r="D9" s="7">
        <f>'[1]J'!F113</f>
        <v>0</v>
      </c>
      <c r="E9" s="7">
        <f>'[1]J'!F125</f>
        <v>0</v>
      </c>
      <c r="F9" s="7">
        <f>'[1]J'!F90</f>
        <v>1319800</v>
      </c>
      <c r="G9" s="7">
        <f>'[1]J'!F169</f>
        <v>5550000000</v>
      </c>
      <c r="H9" s="9">
        <f>B9+D9+E9+F9+G9</f>
        <v>5700492625.347</v>
      </c>
    </row>
    <row r="10" spans="1:8" ht="15">
      <c r="A10" s="7" t="s">
        <v>17</v>
      </c>
      <c r="B10" s="7">
        <f>'[1]J'!G45+'[1]J'!H45+'[1]J'!I45+'[1]J'!J45</f>
        <v>8000000</v>
      </c>
      <c r="C10" s="7">
        <f>'[1]J'!G26+'[1]J'!H26+'[1]J'!I26+'[1]J'!J26</f>
        <v>8000000</v>
      </c>
      <c r="D10" s="7">
        <f>'[1]J'!F113</f>
        <v>0</v>
      </c>
      <c r="E10" s="7">
        <f>'[1]J'!G125+'[1]J'!H125+'[1]J'!I125+'[1]J'!J125+'[1]J'!L125</f>
        <v>0</v>
      </c>
      <c r="F10" s="7">
        <f>'[1]J'!G90+'[1]J'!H90+'[1]J'!I90+'[1]J'!I90+'[1]J'!J90+'[1]J'!K90</f>
        <v>2739000000</v>
      </c>
      <c r="G10" s="7">
        <f>'[1]J'!G169+'[1]J'!H169+'[1]J'!I169+'[1]J'!J169+'[1]J'!K169</f>
        <v>1945000000</v>
      </c>
      <c r="H10" s="9">
        <f>B10+D10+E10+F10+G10</f>
        <v>4692000000</v>
      </c>
    </row>
    <row r="11" spans="1:8" ht="15">
      <c r="A11" s="7" t="s">
        <v>18</v>
      </c>
      <c r="B11" s="7">
        <f>'[1]J'!L45</f>
        <v>4000000</v>
      </c>
      <c r="C11" s="7">
        <f>'[1]J'!L26</f>
        <v>4000000</v>
      </c>
      <c r="D11" s="7">
        <f>'[1]J'!L113</f>
        <v>0</v>
      </c>
      <c r="E11" s="7">
        <f>'[1]J'!L125</f>
        <v>0</v>
      </c>
      <c r="F11" s="7">
        <f>'[1]J'!L90</f>
        <v>20000000</v>
      </c>
      <c r="G11" s="7">
        <f>'[1]J'!L169</f>
        <v>0</v>
      </c>
      <c r="H11" s="9">
        <f>B11+D11+E11+F11+G11</f>
        <v>24000000</v>
      </c>
    </row>
    <row r="12" spans="1:8" ht="15">
      <c r="A12" s="11" t="s">
        <v>19</v>
      </c>
      <c r="B12" s="12">
        <f>SUM(B7:B11)</f>
        <v>20514829160.347</v>
      </c>
      <c r="C12" s="12">
        <f aca="true" t="shared" si="0" ref="C12:H12">SUM(C7:C11)</f>
        <v>20091913609.347</v>
      </c>
      <c r="D12" s="12">
        <f t="shared" si="0"/>
        <v>443250000</v>
      </c>
      <c r="E12" s="12">
        <f t="shared" si="0"/>
        <v>0</v>
      </c>
      <c r="F12" s="12">
        <f t="shared" si="0"/>
        <v>2917833845</v>
      </c>
      <c r="G12" s="12">
        <f t="shared" si="0"/>
        <v>7954000000</v>
      </c>
      <c r="H12" s="12">
        <f t="shared" si="0"/>
        <v>31829913005.347</v>
      </c>
    </row>
    <row r="15" spans="3:8" ht="15">
      <c r="C15" t="s">
        <v>20</v>
      </c>
      <c r="H15" s="10"/>
    </row>
  </sheetData>
  <sheetProtection/>
  <mergeCells count="6">
    <mergeCell ref="A4:H4"/>
    <mergeCell ref="A5:A6"/>
    <mergeCell ref="B5:C5"/>
    <mergeCell ref="D5:F5"/>
    <mergeCell ref="G5:G6"/>
    <mergeCell ref="H5:H6"/>
  </mergeCells>
  <printOptions/>
  <pageMargins left="0.7" right="0.7" top="0.75" bottom="0.75" header="0.3" footer="0.3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Jwait</dc:creator>
  <cp:keywords/>
  <dc:description/>
  <cp:lastModifiedBy>Elsabe Rossouw</cp:lastModifiedBy>
  <dcterms:created xsi:type="dcterms:W3CDTF">2018-05-09T14:31:29Z</dcterms:created>
  <dcterms:modified xsi:type="dcterms:W3CDTF">2018-06-04T08:45:55Z</dcterms:modified>
  <cp:category/>
  <cp:version/>
  <cp:contentType/>
  <cp:contentStatus/>
</cp:coreProperties>
</file>